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3\4TO TRIM\Nueva carpeta\"/>
    </mc:Choice>
  </mc:AlternateContent>
  <bookViews>
    <workbookView xWindow="-120" yWindow="-120" windowWidth="20736" windowHeight="1116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E13" i="6" l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46" i="4"/>
  <c r="E46" i="4"/>
  <c r="C46" i="4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B46" i="4"/>
  <c r="F32" i="4"/>
  <c r="E32" i="4"/>
  <c r="D31" i="4"/>
  <c r="G31" i="4" s="1"/>
  <c r="D30" i="4"/>
  <c r="G30" i="4" s="1"/>
  <c r="D29" i="4"/>
  <c r="G29" i="4" s="1"/>
  <c r="D28" i="4"/>
  <c r="G28" i="4" s="1"/>
  <c r="C32" i="4"/>
  <c r="B32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21" i="4"/>
  <c r="E21" i="4"/>
  <c r="C21" i="4"/>
  <c r="B21" i="4"/>
  <c r="G32" i="4" l="1"/>
  <c r="G46" i="4"/>
  <c r="D32" i="4"/>
  <c r="D46" i="4"/>
  <c r="G21" i="4"/>
  <c r="D21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D10" i="6"/>
  <c r="G10" i="6" s="1"/>
  <c r="D11" i="6"/>
  <c r="G11" i="6" s="1"/>
  <c r="D12" i="6"/>
  <c r="G12" i="6" s="1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D53" i="6" s="1"/>
  <c r="G53" i="6" s="1"/>
  <c r="B43" i="6"/>
  <c r="B33" i="6"/>
  <c r="B23" i="6"/>
  <c r="B13" i="6"/>
  <c r="B5" i="6"/>
  <c r="D13" i="6" l="1"/>
  <c r="G13" i="6" s="1"/>
  <c r="D23" i="6"/>
  <c r="G23" i="6" s="1"/>
  <c r="D43" i="6"/>
  <c r="G4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<sst xmlns="http://schemas.openxmlformats.org/spreadsheetml/2006/main" count="208" uniqueCount="149">
  <si>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</si>
  <si>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</si>
  <si>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</si>
  <si>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</si>
  <si>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</si>
  <si>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</si>
  <si>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</si>
  <si>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</si>
  <si>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</si>
  <si>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</si>
  <si>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</si>
  <si>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</si>
  <si>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</si>
  <si>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</si>
  <si>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</si>
  <si>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</si>
  <si>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</si>
  <si>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</si>
  <si>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</si>
  <si>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</si>
  <si>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</si>
  <si>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</si>
  <si>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</si>
  <si>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</si>
  <si>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</si>
  <si>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</si>
  <si>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</si>
  <si>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</si>
  <si>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</si>
  <si>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</si>
  <si>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</si>
  <si>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</si>
  <si>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</si>
  <si>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</si>
  <si>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</si>
  <si>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</si>
  <si>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</si>
  <si>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</si>
  <si>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</si>
  <si>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</si>
  <si>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</si>
  <si>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</si>
  <si>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</si>
  <si>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</si>
  <si>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</si>
  <si>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</si>
  <si>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</si>
  <si>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</si>
  <si>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</si>
  <si>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</si>
  <si>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</si>
  <si>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</si>
  <si>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</si>
  <si>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</si>
  <si>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</si>
  <si>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</si>
  <si>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</si>
  <si>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</si>
  <si>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</si>
  <si>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</si>
  <si>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</si>
  <si>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</si>
  <si>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</si>
  <si>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</si>
  <si>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</si>
  <si>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</si>
  <si>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</si>
  <si>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</si>
  <si>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</si>
  <si>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</si>
  <si>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</si>
  <si>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</si>
  <si>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</si>
  <si>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</si>
  <si>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</si>
  <si>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</si>
  <si>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</si>
  <si>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</si>
  <si>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</si>
  <si>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</si>
  <si>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</si>
  <si>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</si>
  <si>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</si>
  <si>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</si>
  <si>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</si>
  <si>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</si>
  <si>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</si>
  <si>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</si>
  <si>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</si>
  <si>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</si>
  <si>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</si>
  <si>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</si>
  <si>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</si>
  <si>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</si>
  <si>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</si>
  <si>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</si>
  <si>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</si>
  <si>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</si>
  <si>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</si>
  <si>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</si>
  <si>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</si>
  <si>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</si>
  <si>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</si>
  <si>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</si>
  <si>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</si>
  <si>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</si>
  <si>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</si>
  <si>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</si>
  <si>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</si>
  <si>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</si>
  <si>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</si>
  <si>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</si>
  <si>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</si>
  <si>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</si>
  <si>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</si>
  <si>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</si>
  <si>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</si>
  <si>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</si>
  <si>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</si>
  <si>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</si>
  <si>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</si>
  <si>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</si>
  <si>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</si>
  <si>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</si>
  <si>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</si>
  <si>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</si>
  <si>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</si>
  <si>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</si>
  <si>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</si>
  <si>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Yuriria, Gto.
Estado Analítico del Ejercicio del Presupuesto de Egresos
Clasificación por Objeto del Gasto (Capítulo y Concepto)
Del 1 de Enero al 31 de Diciembre de 2023</t>
  </si>
  <si>
    <t>Sistema para el Desarrollo Integral de la Familia del Municipio de Yuriria, Gto.
Estado Analítico del Ejercicio del Presupuesto de Egresos
Clasificación Económica (por Tipo de Gasto)
Del 1 de Enero al 31 de Diciembre de 2023</t>
  </si>
  <si>
    <t>31120M46D010000 DIRECCION</t>
  </si>
  <si>
    <t>31120M46D020000 ADMINISTRACION</t>
  </si>
  <si>
    <t>31120M46D030000 MEDICA</t>
  </si>
  <si>
    <t>31120M46D040000 ADULTOS MAYORES</t>
  </si>
  <si>
    <t>31120M46D050000 USOS MULTIPLES</t>
  </si>
  <si>
    <t>31120M46D060000 PREVERP</t>
  </si>
  <si>
    <t>31120M46D070000 ALIMENTARIO</t>
  </si>
  <si>
    <t>31120M46D080000 PREESCOLAR</t>
  </si>
  <si>
    <t>31120M46D090000 CEMAIV</t>
  </si>
  <si>
    <t>31120M46D100000 CADI</t>
  </si>
  <si>
    <t>31120M46D110000 RED MOVIL</t>
  </si>
  <si>
    <t>31120M46D120000 TRABAJO SOCIAL</t>
  </si>
  <si>
    <t>31120M46D130000 RECURSOS HUMANOS</t>
  </si>
  <si>
    <t>31120M46D140000 COMUNICACION SOCIAL</t>
  </si>
  <si>
    <t>Sistema para el Desarrollo Integral de la Familia del Municipio de Yuriria, Gto.
Estado Analítico del Ejercicio del Presupuesto de Egresos
Clasificación Administrativa
Del 1 de Enero al 31 de Diciembre de 2023</t>
  </si>
  <si>
    <t>Sistema para el Desarrollo Integral de la Familia del Municipio de Yuriria, Gto.
Estado Analítico del Ejercicio del Presupuesto de Egresos
Clasificación Administrativa (Poderes)
Del 1 de Enero al 31 de Diciembre de 2023</t>
  </si>
  <si>
    <t>Sistema para el Desarrollo Integral de la Familia del Municipio de Yuriria, Gto.
Estado Analítico del Ejercicio del Presupuesto de Egresos
Clasificación Administrativa (Sector Paraestatal)
Del 1 de Enero al 31 de Diciembre de 2023</t>
  </si>
  <si>
    <t>Sistema para el Desarrollo Integral de la Familia del Municipio de Yuriria, Gto.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</si>
</sst>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5" xfId="0" applyFont="1" applyBorder="1"/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80</xdr:row>
      <xdr:rowOff>0</xdr:rowOff>
    </xdr:from>
    <xdr:to>
      <xdr:col>0</xdr:col>
      <xdr:colOff>3048259</xdr:colOff>
      <xdr:row>88</xdr:row>
      <xdr:rowOff>75279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49837E-25F4-48AE-A1B0-CDD72EBEC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600456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3</xdr:col>
      <xdr:colOff>1028700</xdr:colOff>
      <xdr:row>79</xdr:row>
      <xdr:rowOff>95250</xdr:rowOff>
    </xdr:from>
    <xdr:to>
      <xdr:col>6</xdr:col>
      <xdr:colOff>866399</xdr:colOff>
      <xdr:row>88</xdr:row>
      <xdr:rowOff>43529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C9CF62-CD27-4920-8A22-107888BA9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9940" y="5970270"/>
          <a:ext cx="2817119" cy="1114139"/>
        </a:xfrm>
        <a:prstGeom prst="rect">
          <a:avLst/>
        </a:prstGeom>
      </xdr:spPr>
    </xdr:pic>
    <xdr:clientData/>
  </xdr:twoCellAnchor>
  <xdr:twoCellAnchor editAs="oneCell">
    <xdr:from>
      <xdr:col>0</xdr:col>
      <xdr:colOff>739140</xdr:colOff>
      <xdr:row>0</xdr:row>
      <xdr:rowOff>60960</xdr:rowOff>
    </xdr:from>
    <xdr:to>
      <xdr:col>0</xdr:col>
      <xdr:colOff>1994257</xdr:colOff>
      <xdr:row>0</xdr:row>
      <xdr:rowOff>584834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66E4C0-CA4F-42CB-BC67-829B1669D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9140" y="60960"/>
          <a:ext cx="1255117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27" t="s">
        <v>129</v>
      </c>
      <c r="B1" s="27"/>
      <c r="C1" s="27"/>
      <c r="D1" s="27"/>
      <c r="E1" s="27"/>
      <c r="F1" s="27"/>
      <c r="G1" s="28"/>
    </row>
    <row r="2" spans="1:8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8" ht="24.9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8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8" t="s">
        <v>58</v>
      </c>
      <c r="B5" s="13">
        <f>SUM(B6:B12)</f>
        <v>9100871.4199999999</v>
      </c>
      <c r="C5" s="13">
        <f>SUM(C6:C12)</f>
        <v>-40500.31</v>
      </c>
      <c r="D5" s="13">
        <f>B5+C5</f>
        <v>9060371.1099999994</v>
      </c>
      <c r="E5" s="13">
        <f>SUM(E6:E12)</f>
        <v>8791565.5499999989</v>
      </c>
      <c r="F5" s="13">
        <f>SUM(F6:F12)</f>
        <v>8791565.5499999989</v>
      </c>
      <c r="G5" s="13">
        <f>D5-E5</f>
        <v>268805.56000000052</v>
      </c>
    </row>
    <row r="6" spans="1:8" x14ac:dyDescent="0.2">
      <c r="A6" s="20" t="s">
        <v>62</v>
      </c>
      <c r="B6" s="5">
        <v>5203326.18</v>
      </c>
      <c r="C6" s="5">
        <v>73837</v>
      </c>
      <c r="D6" s="5">
        <f t="shared" ref="D6:D69" si="0">B6+C6</f>
        <v>5277163.18</v>
      </c>
      <c r="E6" s="5">
        <v>5167800.3200000003</v>
      </c>
      <c r="F6" s="5">
        <v>5167800.3200000003</v>
      </c>
      <c r="G6" s="5">
        <f t="shared" ref="G6:G69" si="1">D6-E6</f>
        <v>109362.8599999994</v>
      </c>
      <c r="H6" s="9">
        <v>1100</v>
      </c>
    </row>
    <row r="7" spans="1:8" x14ac:dyDescent="0.2">
      <c r="A7" s="20" t="s">
        <v>63</v>
      </c>
      <c r="B7" s="5">
        <v>95000</v>
      </c>
      <c r="C7" s="5">
        <v>69349.8</v>
      </c>
      <c r="D7" s="5">
        <f t="shared" si="0"/>
        <v>164349.79999999999</v>
      </c>
      <c r="E7" s="5">
        <v>150284.6</v>
      </c>
      <c r="F7" s="5">
        <v>150284.6</v>
      </c>
      <c r="G7" s="5">
        <f t="shared" si="1"/>
        <v>14065.199999999983</v>
      </c>
      <c r="H7" s="9">
        <v>1200</v>
      </c>
    </row>
    <row r="8" spans="1:8" x14ac:dyDescent="0.2">
      <c r="A8" s="20" t="s">
        <v>64</v>
      </c>
      <c r="B8" s="5">
        <v>1287548.32</v>
      </c>
      <c r="C8" s="5">
        <v>-50339.4</v>
      </c>
      <c r="D8" s="5">
        <f t="shared" si="0"/>
        <v>1237208.9200000002</v>
      </c>
      <c r="E8" s="5">
        <v>1159392.02</v>
      </c>
      <c r="F8" s="5">
        <v>1159392.02</v>
      </c>
      <c r="G8" s="5">
        <f t="shared" si="1"/>
        <v>77816.90000000014</v>
      </c>
      <c r="H8" s="9">
        <v>1300</v>
      </c>
    </row>
    <row r="9" spans="1:8" x14ac:dyDescent="0.2">
      <c r="A9" s="20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20" t="s">
        <v>65</v>
      </c>
      <c r="B10" s="5">
        <v>2514996.92</v>
      </c>
      <c r="C10" s="5">
        <v>-133347.71</v>
      </c>
      <c r="D10" s="5">
        <f t="shared" si="0"/>
        <v>2381649.21</v>
      </c>
      <c r="E10" s="5">
        <v>2314088.61</v>
      </c>
      <c r="F10" s="5">
        <v>2314088.61</v>
      </c>
      <c r="G10" s="5">
        <f t="shared" si="1"/>
        <v>67560.600000000093</v>
      </c>
      <c r="H10" s="9">
        <v>1500</v>
      </c>
    </row>
    <row r="11" spans="1:8" x14ac:dyDescent="0.2">
      <c r="A11" s="20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20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8" t="s">
        <v>123</v>
      </c>
      <c r="B13" s="14">
        <f>SUM(B14:B22)</f>
        <v>953800</v>
      </c>
      <c r="C13" s="14">
        <f>SUM(C14:C22)</f>
        <v>543171.93999999994</v>
      </c>
      <c r="D13" s="14">
        <f t="shared" si="0"/>
        <v>1496971.94</v>
      </c>
      <c r="E13" s="14">
        <f>SUM(E14:E22)</f>
        <v>976162.17999999993</v>
      </c>
      <c r="F13" s="14">
        <f>SUM(F14:F22)</f>
        <v>976162.17999999993</v>
      </c>
      <c r="G13" s="14">
        <f t="shared" si="1"/>
        <v>520809.76</v>
      </c>
      <c r="H13" s="19">
        <v>0</v>
      </c>
    </row>
    <row r="14" spans="1:8" x14ac:dyDescent="0.2">
      <c r="A14" s="20" t="s">
        <v>67</v>
      </c>
      <c r="B14" s="5">
        <v>184200</v>
      </c>
      <c r="C14" s="5">
        <v>111229.5</v>
      </c>
      <c r="D14" s="5">
        <f t="shared" si="0"/>
        <v>295429.5</v>
      </c>
      <c r="E14" s="5">
        <v>163643.22</v>
      </c>
      <c r="F14" s="5">
        <v>163643.22</v>
      </c>
      <c r="G14" s="5">
        <f t="shared" si="1"/>
        <v>131786.28</v>
      </c>
      <c r="H14" s="9">
        <v>2100</v>
      </c>
    </row>
    <row r="15" spans="1:8" x14ac:dyDescent="0.2">
      <c r="A15" s="20" t="s">
        <v>68</v>
      </c>
      <c r="B15" s="5">
        <v>133000</v>
      </c>
      <c r="C15" s="5">
        <v>220676.26</v>
      </c>
      <c r="D15" s="5">
        <f t="shared" si="0"/>
        <v>353676.26</v>
      </c>
      <c r="E15" s="5">
        <v>268937.18</v>
      </c>
      <c r="F15" s="5">
        <v>268937.18</v>
      </c>
      <c r="G15" s="5">
        <f t="shared" si="1"/>
        <v>84739.080000000016</v>
      </c>
      <c r="H15" s="9">
        <v>2200</v>
      </c>
    </row>
    <row r="16" spans="1:8" x14ac:dyDescent="0.2">
      <c r="A16" s="20" t="s">
        <v>69</v>
      </c>
      <c r="B16" s="5">
        <v>16000</v>
      </c>
      <c r="C16" s="5">
        <v>13548</v>
      </c>
      <c r="D16" s="5">
        <f t="shared" si="0"/>
        <v>29548</v>
      </c>
      <c r="E16" s="5">
        <v>14914</v>
      </c>
      <c r="F16" s="5">
        <v>14914</v>
      </c>
      <c r="G16" s="5">
        <f t="shared" si="1"/>
        <v>14634</v>
      </c>
      <c r="H16" s="9">
        <v>2300</v>
      </c>
    </row>
    <row r="17" spans="1:8" x14ac:dyDescent="0.2">
      <c r="A17" s="20" t="s">
        <v>70</v>
      </c>
      <c r="B17" s="5">
        <v>67600</v>
      </c>
      <c r="C17" s="5">
        <v>62809.93</v>
      </c>
      <c r="D17" s="5">
        <f t="shared" si="0"/>
        <v>130409.93</v>
      </c>
      <c r="E17" s="5">
        <v>58165.68</v>
      </c>
      <c r="F17" s="5">
        <v>58165.68</v>
      </c>
      <c r="G17" s="5">
        <f t="shared" si="1"/>
        <v>72244.25</v>
      </c>
      <c r="H17" s="9">
        <v>2400</v>
      </c>
    </row>
    <row r="18" spans="1:8" x14ac:dyDescent="0.2">
      <c r="A18" s="20" t="s">
        <v>71</v>
      </c>
      <c r="B18" s="5">
        <v>52000</v>
      </c>
      <c r="C18" s="5">
        <v>-3800</v>
      </c>
      <c r="D18" s="5">
        <f t="shared" si="0"/>
        <v>48200</v>
      </c>
      <c r="E18" s="5">
        <v>12948.82</v>
      </c>
      <c r="F18" s="5">
        <v>12948.82</v>
      </c>
      <c r="G18" s="5">
        <f t="shared" si="1"/>
        <v>35251.18</v>
      </c>
      <c r="H18" s="9">
        <v>2500</v>
      </c>
    </row>
    <row r="19" spans="1:8" x14ac:dyDescent="0.2">
      <c r="A19" s="20" t="s">
        <v>72</v>
      </c>
      <c r="B19" s="5">
        <v>374500</v>
      </c>
      <c r="C19" s="5">
        <v>72489.25</v>
      </c>
      <c r="D19" s="5">
        <f t="shared" si="0"/>
        <v>446989.25</v>
      </c>
      <c r="E19" s="5">
        <v>357549.08</v>
      </c>
      <c r="F19" s="5">
        <v>357549.08</v>
      </c>
      <c r="G19" s="5">
        <f t="shared" si="1"/>
        <v>89440.169999999984</v>
      </c>
      <c r="H19" s="9">
        <v>2600</v>
      </c>
    </row>
    <row r="20" spans="1:8" x14ac:dyDescent="0.2">
      <c r="A20" s="20" t="s">
        <v>73</v>
      </c>
      <c r="B20" s="5">
        <v>12000</v>
      </c>
      <c r="C20" s="5">
        <v>38356</v>
      </c>
      <c r="D20" s="5">
        <f t="shared" si="0"/>
        <v>50356</v>
      </c>
      <c r="E20" s="5">
        <v>35945</v>
      </c>
      <c r="F20" s="5">
        <v>35945</v>
      </c>
      <c r="G20" s="5">
        <f t="shared" si="1"/>
        <v>14411</v>
      </c>
      <c r="H20" s="9">
        <v>2700</v>
      </c>
    </row>
    <row r="21" spans="1:8" x14ac:dyDescent="0.2">
      <c r="A21" s="20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20" t="s">
        <v>75</v>
      </c>
      <c r="B22" s="5">
        <v>114500</v>
      </c>
      <c r="C22" s="5">
        <v>27863</v>
      </c>
      <c r="D22" s="5">
        <f t="shared" si="0"/>
        <v>142363</v>
      </c>
      <c r="E22" s="5">
        <v>64059.199999999997</v>
      </c>
      <c r="F22" s="5">
        <v>64059.199999999997</v>
      </c>
      <c r="G22" s="5">
        <f t="shared" si="1"/>
        <v>78303.8</v>
      </c>
      <c r="H22" s="9">
        <v>2900</v>
      </c>
    </row>
    <row r="23" spans="1:8" x14ac:dyDescent="0.2">
      <c r="A23" s="18" t="s">
        <v>59</v>
      </c>
      <c r="B23" s="14">
        <f>SUM(B24:B32)</f>
        <v>695063.5</v>
      </c>
      <c r="C23" s="14">
        <f>SUM(C24:C32)</f>
        <v>1124175.49</v>
      </c>
      <c r="D23" s="14">
        <f t="shared" si="0"/>
        <v>1819238.99</v>
      </c>
      <c r="E23" s="14">
        <f>SUM(E24:E32)</f>
        <v>1586844.39</v>
      </c>
      <c r="F23" s="14">
        <f>SUM(F24:F32)</f>
        <v>1586844.39</v>
      </c>
      <c r="G23" s="14">
        <f t="shared" si="1"/>
        <v>232394.60000000009</v>
      </c>
      <c r="H23" s="19">
        <v>0</v>
      </c>
    </row>
    <row r="24" spans="1:8" x14ac:dyDescent="0.2">
      <c r="A24" s="20" t="s">
        <v>76</v>
      </c>
      <c r="B24" s="5">
        <v>96300</v>
      </c>
      <c r="C24" s="5">
        <v>8972</v>
      </c>
      <c r="D24" s="5">
        <f t="shared" si="0"/>
        <v>105272</v>
      </c>
      <c r="E24" s="5">
        <v>100092.33</v>
      </c>
      <c r="F24" s="5">
        <v>100092.33</v>
      </c>
      <c r="G24" s="5">
        <f t="shared" si="1"/>
        <v>5179.6699999999983</v>
      </c>
      <c r="H24" s="9">
        <v>3100</v>
      </c>
    </row>
    <row r="25" spans="1:8" x14ac:dyDescent="0.2">
      <c r="A25" s="20" t="s">
        <v>77</v>
      </c>
      <c r="B25" s="5">
        <v>9000</v>
      </c>
      <c r="C25" s="5">
        <v>24000</v>
      </c>
      <c r="D25" s="5">
        <f t="shared" si="0"/>
        <v>33000</v>
      </c>
      <c r="E25" s="5">
        <v>30498.75</v>
      </c>
      <c r="F25" s="5">
        <v>30498.75</v>
      </c>
      <c r="G25" s="5">
        <f t="shared" si="1"/>
        <v>2501.25</v>
      </c>
      <c r="H25" s="9">
        <v>3200</v>
      </c>
    </row>
    <row r="26" spans="1:8" x14ac:dyDescent="0.2">
      <c r="A26" s="20" t="s">
        <v>78</v>
      </c>
      <c r="B26" s="5">
        <v>68000</v>
      </c>
      <c r="C26" s="5">
        <v>-7000</v>
      </c>
      <c r="D26" s="5">
        <f t="shared" si="0"/>
        <v>61000</v>
      </c>
      <c r="E26" s="5">
        <v>30902.22</v>
      </c>
      <c r="F26" s="5">
        <v>30902.22</v>
      </c>
      <c r="G26" s="5">
        <f t="shared" si="1"/>
        <v>30097.78</v>
      </c>
      <c r="H26" s="9">
        <v>3300</v>
      </c>
    </row>
    <row r="27" spans="1:8" x14ac:dyDescent="0.2">
      <c r="A27" s="20" t="s">
        <v>79</v>
      </c>
      <c r="B27" s="5">
        <v>64000</v>
      </c>
      <c r="C27" s="5">
        <v>34978.800000000003</v>
      </c>
      <c r="D27" s="5">
        <f t="shared" si="0"/>
        <v>98978.8</v>
      </c>
      <c r="E27" s="5">
        <v>90775.14</v>
      </c>
      <c r="F27" s="5">
        <v>90775.14</v>
      </c>
      <c r="G27" s="5">
        <f t="shared" si="1"/>
        <v>8203.6600000000035</v>
      </c>
      <c r="H27" s="9">
        <v>3400</v>
      </c>
    </row>
    <row r="28" spans="1:8" x14ac:dyDescent="0.2">
      <c r="A28" s="20" t="s">
        <v>80</v>
      </c>
      <c r="B28" s="5">
        <v>60936.56</v>
      </c>
      <c r="C28" s="5">
        <v>40201.050000000003</v>
      </c>
      <c r="D28" s="5">
        <f t="shared" si="0"/>
        <v>101137.61</v>
      </c>
      <c r="E28" s="5">
        <v>55339.24</v>
      </c>
      <c r="F28" s="5">
        <v>55339.24</v>
      </c>
      <c r="G28" s="5">
        <f t="shared" si="1"/>
        <v>45798.37</v>
      </c>
      <c r="H28" s="9">
        <v>3500</v>
      </c>
    </row>
    <row r="29" spans="1:8" x14ac:dyDescent="0.2">
      <c r="A29" s="20" t="s">
        <v>81</v>
      </c>
      <c r="B29" s="5">
        <v>23000</v>
      </c>
      <c r="C29" s="5">
        <v>69360</v>
      </c>
      <c r="D29" s="5">
        <f t="shared" si="0"/>
        <v>92360</v>
      </c>
      <c r="E29" s="5">
        <v>68198.8</v>
      </c>
      <c r="F29" s="5">
        <v>68198.8</v>
      </c>
      <c r="G29" s="5">
        <f t="shared" si="1"/>
        <v>24161.199999999997</v>
      </c>
      <c r="H29" s="9">
        <v>3600</v>
      </c>
    </row>
    <row r="30" spans="1:8" x14ac:dyDescent="0.2">
      <c r="A30" s="20" t="s">
        <v>82</v>
      </c>
      <c r="B30" s="5">
        <v>14500</v>
      </c>
      <c r="C30" s="5">
        <v>4000</v>
      </c>
      <c r="D30" s="5">
        <f t="shared" si="0"/>
        <v>18500</v>
      </c>
      <c r="E30" s="5">
        <v>5960.22</v>
      </c>
      <c r="F30" s="5">
        <v>5960.22</v>
      </c>
      <c r="G30" s="5">
        <f t="shared" si="1"/>
        <v>12539.779999999999</v>
      </c>
      <c r="H30" s="9">
        <v>3700</v>
      </c>
    </row>
    <row r="31" spans="1:8" x14ac:dyDescent="0.2">
      <c r="A31" s="20" t="s">
        <v>83</v>
      </c>
      <c r="B31" s="5">
        <v>136326.94</v>
      </c>
      <c r="C31" s="5">
        <v>147187.6</v>
      </c>
      <c r="D31" s="5">
        <f t="shared" si="0"/>
        <v>283514.54000000004</v>
      </c>
      <c r="E31" s="5">
        <v>219806.7</v>
      </c>
      <c r="F31" s="5">
        <v>219806.7</v>
      </c>
      <c r="G31" s="5">
        <f t="shared" si="1"/>
        <v>63707.840000000026</v>
      </c>
      <c r="H31" s="9">
        <v>3800</v>
      </c>
    </row>
    <row r="32" spans="1:8" x14ac:dyDescent="0.2">
      <c r="A32" s="20" t="s">
        <v>18</v>
      </c>
      <c r="B32" s="5">
        <v>223000</v>
      </c>
      <c r="C32" s="5">
        <v>802476.04</v>
      </c>
      <c r="D32" s="5">
        <f t="shared" si="0"/>
        <v>1025476.04</v>
      </c>
      <c r="E32" s="5">
        <v>985270.99</v>
      </c>
      <c r="F32" s="5">
        <v>985270.99</v>
      </c>
      <c r="G32" s="5">
        <f t="shared" si="1"/>
        <v>40205.050000000047</v>
      </c>
      <c r="H32" s="9">
        <v>3900</v>
      </c>
    </row>
    <row r="33" spans="1:8" x14ac:dyDescent="0.2">
      <c r="A33" s="18" t="s">
        <v>124</v>
      </c>
      <c r="B33" s="14">
        <f>SUM(B34:B42)</f>
        <v>765151.64</v>
      </c>
      <c r="C33" s="14">
        <f>SUM(C34:C42)</f>
        <v>157164.1</v>
      </c>
      <c r="D33" s="14">
        <f t="shared" si="0"/>
        <v>922315.74</v>
      </c>
      <c r="E33" s="14">
        <f>SUM(E34:E42)</f>
        <v>828347.04</v>
      </c>
      <c r="F33" s="14">
        <f>SUM(F34:F42)</f>
        <v>828347.04</v>
      </c>
      <c r="G33" s="14">
        <f t="shared" si="1"/>
        <v>93968.699999999953</v>
      </c>
      <c r="H33" s="19">
        <v>0</v>
      </c>
    </row>
    <row r="34" spans="1:8" x14ac:dyDescent="0.2">
      <c r="A34" s="20" t="s">
        <v>84</v>
      </c>
      <c r="B34" s="5">
        <v>327000</v>
      </c>
      <c r="C34" s="5">
        <v>-11500</v>
      </c>
      <c r="D34" s="5">
        <f t="shared" si="0"/>
        <v>315500</v>
      </c>
      <c r="E34" s="5">
        <v>222817.03</v>
      </c>
      <c r="F34" s="5">
        <v>222817.03</v>
      </c>
      <c r="G34" s="5">
        <f t="shared" si="1"/>
        <v>92682.97</v>
      </c>
      <c r="H34" s="9">
        <v>4100</v>
      </c>
    </row>
    <row r="35" spans="1:8" x14ac:dyDescent="0.2">
      <c r="A35" s="20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20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20" t="s">
        <v>87</v>
      </c>
      <c r="B37" s="5">
        <v>182000</v>
      </c>
      <c r="C37" s="5">
        <v>168664.1</v>
      </c>
      <c r="D37" s="5">
        <f t="shared" si="0"/>
        <v>350664.1</v>
      </c>
      <c r="E37" s="5">
        <v>349388.81</v>
      </c>
      <c r="F37" s="5">
        <v>349388.81</v>
      </c>
      <c r="G37" s="5">
        <f t="shared" si="1"/>
        <v>1275.289999999979</v>
      </c>
      <c r="H37" s="9">
        <v>4400</v>
      </c>
    </row>
    <row r="38" spans="1:8" x14ac:dyDescent="0.2">
      <c r="A38" s="20" t="s">
        <v>39</v>
      </c>
      <c r="B38" s="5">
        <v>256151.64</v>
      </c>
      <c r="C38" s="5">
        <v>0</v>
      </c>
      <c r="D38" s="5">
        <f t="shared" si="0"/>
        <v>256151.64</v>
      </c>
      <c r="E38" s="5">
        <v>256141.2</v>
      </c>
      <c r="F38" s="5">
        <v>256141.2</v>
      </c>
      <c r="G38" s="5">
        <f t="shared" si="1"/>
        <v>10.440000000002328</v>
      </c>
      <c r="H38" s="9">
        <v>4500</v>
      </c>
    </row>
    <row r="39" spans="1:8" x14ac:dyDescent="0.2">
      <c r="A39" s="20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20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20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20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8" t="s">
        <v>125</v>
      </c>
      <c r="B43" s="14">
        <f>SUM(B44:B52)</f>
        <v>35000</v>
      </c>
      <c r="C43" s="14">
        <f>SUM(C44:C52)</f>
        <v>10574</v>
      </c>
      <c r="D43" s="14">
        <f t="shared" si="0"/>
        <v>45574</v>
      </c>
      <c r="E43" s="14">
        <f>SUM(E44:E52)</f>
        <v>45574</v>
      </c>
      <c r="F43" s="14">
        <f>SUM(F44:F52)</f>
        <v>45574</v>
      </c>
      <c r="G43" s="14">
        <f t="shared" si="1"/>
        <v>0</v>
      </c>
      <c r="H43" s="19">
        <v>0</v>
      </c>
    </row>
    <row r="44" spans="1:8" x14ac:dyDescent="0.2">
      <c r="A44" s="4" t="s">
        <v>91</v>
      </c>
      <c r="B44" s="5">
        <v>35000</v>
      </c>
      <c r="C44" s="5">
        <v>10574</v>
      </c>
      <c r="D44" s="5">
        <f t="shared" si="0"/>
        <v>45574</v>
      </c>
      <c r="E44" s="5">
        <v>45574</v>
      </c>
      <c r="F44" s="5">
        <v>45574</v>
      </c>
      <c r="G44" s="5">
        <f t="shared" si="1"/>
        <v>0</v>
      </c>
      <c r="H44" s="9">
        <v>5100</v>
      </c>
    </row>
    <row r="45" spans="1:8" x14ac:dyDescent="0.2">
      <c r="A45" s="20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20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20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20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20" t="s">
        <v>96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20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20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20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8" t="s">
        <v>60</v>
      </c>
      <c r="B53" s="14">
        <f>SUM(B54:B56)</f>
        <v>0</v>
      </c>
      <c r="C53" s="14">
        <f>SUM(C54:C56)</f>
        <v>0</v>
      </c>
      <c r="D53" s="14">
        <f t="shared" si="0"/>
        <v>0</v>
      </c>
      <c r="E53" s="14">
        <f>SUM(E54:E56)</f>
        <v>0</v>
      </c>
      <c r="F53" s="14">
        <f>SUM(F54:F56)</f>
        <v>0</v>
      </c>
      <c r="G53" s="14">
        <f t="shared" si="1"/>
        <v>0</v>
      </c>
      <c r="H53" s="19">
        <v>0</v>
      </c>
    </row>
    <row r="54" spans="1:8" x14ac:dyDescent="0.2">
      <c r="A54" s="20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20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20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8" t="s">
        <v>126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19">
        <v>0</v>
      </c>
    </row>
    <row r="58" spans="1:8" x14ac:dyDescent="0.2">
      <c r="A58" s="20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20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20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20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20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20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20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8" t="s">
        <v>127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  <c r="H65" s="19">
        <v>0</v>
      </c>
    </row>
    <row r="66" spans="1:8" x14ac:dyDescent="0.2">
      <c r="A66" s="20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20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20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8" t="s">
        <v>61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  <c r="H69" s="19">
        <v>0</v>
      </c>
    </row>
    <row r="70" spans="1:8" x14ac:dyDescent="0.2">
      <c r="A70" s="20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20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20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20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20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20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1" t="s">
        <v>116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9">
        <v>9900</v>
      </c>
    </row>
    <row r="77" spans="1:8" x14ac:dyDescent="0.2">
      <c r="A77" s="10" t="s">
        <v>50</v>
      </c>
      <c r="B77" s="16">
        <f t="shared" ref="B77:G77" si="4">SUM(B5+B13+B23+B33+B43+B53+B57+B65+B69)</f>
        <v>11549886.560000001</v>
      </c>
      <c r="C77" s="16">
        <f t="shared" si="4"/>
        <v>1794585.22</v>
      </c>
      <c r="D77" s="16">
        <f t="shared" si="4"/>
        <v>13344471.779999999</v>
      </c>
      <c r="E77" s="16">
        <f t="shared" si="4"/>
        <v>12228493.16</v>
      </c>
      <c r="F77" s="16">
        <f t="shared" si="4"/>
        <v>12228493.16</v>
      </c>
      <c r="G77" s="16">
        <f t="shared" si="4"/>
        <v>1115978.6200000006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activeCell="A22" sqref="A22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29" t="s">
        <v>130</v>
      </c>
      <c r="B1" s="27"/>
      <c r="C1" s="27"/>
      <c r="D1" s="27"/>
      <c r="E1" s="27"/>
      <c r="F1" s="27"/>
      <c r="G1" s="28"/>
    </row>
    <row r="2" spans="1:7" x14ac:dyDescent="0.2">
      <c r="A2" s="32"/>
      <c r="B2" s="29" t="s">
        <v>57</v>
      </c>
      <c r="C2" s="27"/>
      <c r="D2" s="27"/>
      <c r="E2" s="27"/>
      <c r="F2" s="28"/>
      <c r="G2" s="30" t="s">
        <v>56</v>
      </c>
    </row>
    <row r="3" spans="1:7" ht="24.9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7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6" t="s">
        <v>0</v>
      </c>
      <c r="B5" s="5">
        <v>11258734.92</v>
      </c>
      <c r="C5" s="5">
        <v>1784011.22</v>
      </c>
      <c r="D5" s="5">
        <f>B5+C5</f>
        <v>13042746.140000001</v>
      </c>
      <c r="E5" s="5">
        <v>11926777.960000001</v>
      </c>
      <c r="F5" s="5">
        <v>11926777.960000001</v>
      </c>
      <c r="G5" s="5">
        <f>D5-E5</f>
        <v>1115968.1799999997</v>
      </c>
    </row>
    <row r="6" spans="1:7" x14ac:dyDescent="0.2">
      <c r="A6" s="6" t="s">
        <v>1</v>
      </c>
      <c r="B6" s="5">
        <v>35000</v>
      </c>
      <c r="C6" s="5">
        <v>10574</v>
      </c>
      <c r="D6" s="5">
        <f>B6+C6</f>
        <v>45574</v>
      </c>
      <c r="E6" s="5">
        <v>45574</v>
      </c>
      <c r="F6" s="5">
        <v>45574</v>
      </c>
      <c r="G6" s="5">
        <f>D6-E6</f>
        <v>0</v>
      </c>
    </row>
    <row r="7" spans="1:7" x14ac:dyDescent="0.2">
      <c r="A7" s="6" t="s">
        <v>2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6" t="s">
        <v>39</v>
      </c>
      <c r="B8" s="5">
        <v>256151.64</v>
      </c>
      <c r="C8" s="5">
        <v>0</v>
      </c>
      <c r="D8" s="5">
        <f>B8+C8</f>
        <v>256151.64</v>
      </c>
      <c r="E8" s="5">
        <v>256141.2</v>
      </c>
      <c r="F8" s="5">
        <v>256141.2</v>
      </c>
      <c r="G8" s="5">
        <f>D8-E8</f>
        <v>10.440000000002328</v>
      </c>
    </row>
    <row r="9" spans="1:7" x14ac:dyDescent="0.2">
      <c r="A9" s="12" t="s">
        <v>36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0" t="s">
        <v>50</v>
      </c>
      <c r="B10" s="16">
        <f t="shared" ref="B10:G10" si="0">SUM(B5+B6+B7+B8+B9)</f>
        <v>11549886.560000001</v>
      </c>
      <c r="C10" s="16">
        <f t="shared" si="0"/>
        <v>1794585.22</v>
      </c>
      <c r="D10" s="16">
        <f t="shared" si="0"/>
        <v>13344471.780000001</v>
      </c>
      <c r="E10" s="16">
        <f t="shared" si="0"/>
        <v>12228493.16</v>
      </c>
      <c r="F10" s="16">
        <f t="shared" si="0"/>
        <v>12228493.16</v>
      </c>
      <c r="G10" s="16">
        <f t="shared" si="0"/>
        <v>1115978.6199999996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workbookViewId="0">
      <selection activeCell="A19" sqref="A19:J19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29" t="s">
        <v>145</v>
      </c>
      <c r="B1" s="27"/>
      <c r="C1" s="27"/>
      <c r="D1" s="27"/>
      <c r="E1" s="27"/>
      <c r="F1" s="27"/>
      <c r="G1" s="28"/>
    </row>
    <row r="2" spans="1:7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7" ht="24.9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7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2"/>
      <c r="B5" s="7"/>
      <c r="C5" s="7"/>
      <c r="D5" s="7"/>
      <c r="E5" s="7"/>
      <c r="F5" s="7"/>
      <c r="G5" s="7"/>
    </row>
    <row r="6" spans="1:7" x14ac:dyDescent="0.2">
      <c r="A6" s="23" t="s">
        <v>131</v>
      </c>
      <c r="B6" s="5">
        <v>1547201.55</v>
      </c>
      <c r="C6" s="5">
        <v>1361811.95</v>
      </c>
      <c r="D6" s="5">
        <f>B6+C6</f>
        <v>2909013.5</v>
      </c>
      <c r="E6" s="5">
        <v>2692940.78</v>
      </c>
      <c r="F6" s="5">
        <v>2692940.78</v>
      </c>
      <c r="G6" s="5">
        <f>D6-E6</f>
        <v>216072.7200000002</v>
      </c>
    </row>
    <row r="7" spans="1:7" x14ac:dyDescent="0.2">
      <c r="A7" s="23" t="s">
        <v>132</v>
      </c>
      <c r="B7" s="5">
        <v>1411502.63</v>
      </c>
      <c r="C7" s="5">
        <v>26637.97</v>
      </c>
      <c r="D7" s="5">
        <f t="shared" ref="D7:D12" si="0">B7+C7</f>
        <v>1438140.5999999999</v>
      </c>
      <c r="E7" s="5">
        <v>1220988.8700000001</v>
      </c>
      <c r="F7" s="5">
        <v>1220988.8700000001</v>
      </c>
      <c r="G7" s="5">
        <f t="shared" ref="G7:G12" si="1">D7-E7</f>
        <v>217151.72999999975</v>
      </c>
    </row>
    <row r="8" spans="1:7" x14ac:dyDescent="0.2">
      <c r="A8" s="23" t="s">
        <v>133</v>
      </c>
      <c r="B8" s="5">
        <v>657723.57999999996</v>
      </c>
      <c r="C8" s="5">
        <v>26384.47</v>
      </c>
      <c r="D8" s="5">
        <f t="shared" si="0"/>
        <v>684108.04999999993</v>
      </c>
      <c r="E8" s="5">
        <v>635260.98</v>
      </c>
      <c r="F8" s="5">
        <v>635260.98</v>
      </c>
      <c r="G8" s="5">
        <f t="shared" si="1"/>
        <v>48847.069999999949</v>
      </c>
    </row>
    <row r="9" spans="1:7" x14ac:dyDescent="0.2">
      <c r="A9" s="23" t="s">
        <v>134</v>
      </c>
      <c r="B9" s="5">
        <v>886919.61</v>
      </c>
      <c r="C9" s="5">
        <v>-4891.67</v>
      </c>
      <c r="D9" s="5">
        <f t="shared" si="0"/>
        <v>882027.94</v>
      </c>
      <c r="E9" s="5">
        <v>852050.59</v>
      </c>
      <c r="F9" s="5">
        <v>852050.59</v>
      </c>
      <c r="G9" s="5">
        <f t="shared" si="1"/>
        <v>29977.349999999977</v>
      </c>
    </row>
    <row r="10" spans="1:7" x14ac:dyDescent="0.2">
      <c r="A10" s="23" t="s">
        <v>135</v>
      </c>
      <c r="B10" s="5">
        <v>1129996.7</v>
      </c>
      <c r="C10" s="5">
        <v>-67755.960000000006</v>
      </c>
      <c r="D10" s="5">
        <f t="shared" si="0"/>
        <v>1062240.74</v>
      </c>
      <c r="E10" s="5">
        <v>961257.97</v>
      </c>
      <c r="F10" s="5">
        <v>961257.97</v>
      </c>
      <c r="G10" s="5">
        <f t="shared" si="1"/>
        <v>100982.77000000002</v>
      </c>
    </row>
    <row r="11" spans="1:7" x14ac:dyDescent="0.2">
      <c r="A11" s="23" t="s">
        <v>136</v>
      </c>
      <c r="B11" s="5">
        <v>192249.46</v>
      </c>
      <c r="C11" s="5">
        <v>1500</v>
      </c>
      <c r="D11" s="5">
        <f t="shared" si="0"/>
        <v>193749.46</v>
      </c>
      <c r="E11" s="5">
        <v>183928.84</v>
      </c>
      <c r="F11" s="5">
        <v>183928.84</v>
      </c>
      <c r="G11" s="5">
        <f t="shared" si="1"/>
        <v>9820.6199999999953</v>
      </c>
    </row>
    <row r="12" spans="1:7" x14ac:dyDescent="0.2">
      <c r="A12" s="23" t="s">
        <v>137</v>
      </c>
      <c r="B12" s="5">
        <v>398732.44</v>
      </c>
      <c r="C12" s="5">
        <v>244513.02</v>
      </c>
      <c r="D12" s="5">
        <f t="shared" si="0"/>
        <v>643245.46</v>
      </c>
      <c r="E12" s="5">
        <v>602090.21</v>
      </c>
      <c r="F12" s="5">
        <v>602090.21</v>
      </c>
      <c r="G12" s="5">
        <f t="shared" si="1"/>
        <v>41155.25</v>
      </c>
    </row>
    <row r="13" spans="1:7" x14ac:dyDescent="0.2">
      <c r="A13" s="23" t="s">
        <v>138</v>
      </c>
      <c r="B13" s="5">
        <v>1234935.27</v>
      </c>
      <c r="C13" s="5">
        <v>-142708.70000000001</v>
      </c>
      <c r="D13" s="5">
        <f t="shared" ref="D13" si="2">B13+C13</f>
        <v>1092226.57</v>
      </c>
      <c r="E13" s="5">
        <v>1021406.15</v>
      </c>
      <c r="F13" s="5">
        <v>1021406.15</v>
      </c>
      <c r="G13" s="5">
        <f t="shared" ref="G13" si="3">D13-E13</f>
        <v>70820.420000000042</v>
      </c>
    </row>
    <row r="14" spans="1:7" x14ac:dyDescent="0.2">
      <c r="A14" s="23" t="s">
        <v>139</v>
      </c>
      <c r="B14" s="5">
        <v>1263155.8400000001</v>
      </c>
      <c r="C14" s="5">
        <v>-57356.62</v>
      </c>
      <c r="D14" s="5">
        <f t="shared" ref="D14" si="4">B14+C14</f>
        <v>1205799.22</v>
      </c>
      <c r="E14" s="5">
        <v>1090088.82</v>
      </c>
      <c r="F14" s="5">
        <v>1090088.82</v>
      </c>
      <c r="G14" s="5">
        <f t="shared" ref="G14" si="5">D14-E14</f>
        <v>115710.39999999991</v>
      </c>
    </row>
    <row r="15" spans="1:7" x14ac:dyDescent="0.2">
      <c r="A15" s="23" t="s">
        <v>140</v>
      </c>
      <c r="B15" s="5">
        <v>1918943.8</v>
      </c>
      <c r="C15" s="5">
        <v>378450.76</v>
      </c>
      <c r="D15" s="5">
        <f t="shared" ref="D15" si="6">B15+C15</f>
        <v>2297394.56</v>
      </c>
      <c r="E15" s="5">
        <v>2128029.9500000002</v>
      </c>
      <c r="F15" s="5">
        <v>2128029.9500000002</v>
      </c>
      <c r="G15" s="5">
        <f t="shared" ref="G15" si="7">D15-E15</f>
        <v>169364.60999999987</v>
      </c>
    </row>
    <row r="16" spans="1:7" x14ac:dyDescent="0.2">
      <c r="A16" s="23" t="s">
        <v>141</v>
      </c>
      <c r="B16" s="5">
        <v>253235.99</v>
      </c>
      <c r="C16" s="5">
        <v>0</v>
      </c>
      <c r="D16" s="5">
        <f t="shared" ref="D16" si="8">B16+C16</f>
        <v>253235.99</v>
      </c>
      <c r="E16" s="5">
        <v>226029.71</v>
      </c>
      <c r="F16" s="5">
        <v>226029.71</v>
      </c>
      <c r="G16" s="5">
        <f t="shared" ref="G16" si="9">D16-E16</f>
        <v>27206.28</v>
      </c>
    </row>
    <row r="17" spans="1:7" x14ac:dyDescent="0.2">
      <c r="A17" s="23" t="s">
        <v>142</v>
      </c>
      <c r="B17" s="5">
        <v>458342.16</v>
      </c>
      <c r="C17" s="5">
        <v>17000</v>
      </c>
      <c r="D17" s="5">
        <f t="shared" ref="D17" si="10">B17+C17</f>
        <v>475342.16</v>
      </c>
      <c r="E17" s="5">
        <v>431070.97</v>
      </c>
      <c r="F17" s="5">
        <v>431070.97</v>
      </c>
      <c r="G17" s="5">
        <f t="shared" ref="G17" si="11">D17-E17</f>
        <v>44271.19</v>
      </c>
    </row>
    <row r="18" spans="1:7" x14ac:dyDescent="0.2">
      <c r="A18" s="23" t="s">
        <v>143</v>
      </c>
      <c r="B18" s="5">
        <v>180947.53</v>
      </c>
      <c r="C18" s="5">
        <v>0</v>
      </c>
      <c r="D18" s="5">
        <f t="shared" ref="D18" si="12">B18+C18</f>
        <v>180947.53</v>
      </c>
      <c r="E18" s="5">
        <v>172989.04</v>
      </c>
      <c r="F18" s="5">
        <v>172989.04</v>
      </c>
      <c r="G18" s="5">
        <f t="shared" ref="G18" si="13">D18-E18</f>
        <v>7958.4899999999907</v>
      </c>
    </row>
    <row r="19" spans="1:7" x14ac:dyDescent="0.2">
      <c r="A19" s="23" t="s">
        <v>144</v>
      </c>
      <c r="B19" s="5">
        <v>16000</v>
      </c>
      <c r="C19" s="5">
        <v>11000</v>
      </c>
      <c r="D19" s="5">
        <f t="shared" ref="D19" si="14">B19+C19</f>
        <v>27000</v>
      </c>
      <c r="E19" s="5">
        <v>10360.280000000001</v>
      </c>
      <c r="F19" s="5">
        <v>10360.280000000001</v>
      </c>
      <c r="G19" s="5">
        <f t="shared" ref="G19" si="15">D19-E19</f>
        <v>16639.72</v>
      </c>
    </row>
    <row r="20" spans="1:7" x14ac:dyDescent="0.2">
      <c r="A20" s="23"/>
      <c r="B20" s="5"/>
      <c r="C20" s="5"/>
      <c r="D20" s="5"/>
      <c r="E20" s="5"/>
      <c r="F20" s="5"/>
      <c r="G20" s="5"/>
    </row>
    <row r="21" spans="1:7" x14ac:dyDescent="0.2">
      <c r="A21" s="11" t="s">
        <v>50</v>
      </c>
      <c r="B21" s="17">
        <f t="shared" ref="B21:G21" si="16">SUM(B6:B20)</f>
        <v>11549886.560000001</v>
      </c>
      <c r="C21" s="17">
        <f t="shared" si="16"/>
        <v>1794585.22</v>
      </c>
      <c r="D21" s="17">
        <f t="shared" si="16"/>
        <v>13344471.780000001</v>
      </c>
      <c r="E21" s="17">
        <f t="shared" si="16"/>
        <v>12228493.16</v>
      </c>
      <c r="F21" s="17">
        <f t="shared" si="16"/>
        <v>12228493.16</v>
      </c>
      <c r="G21" s="17">
        <f t="shared" si="16"/>
        <v>1115978.6199999996</v>
      </c>
    </row>
    <row r="24" spans="1:7" ht="45" customHeight="1" x14ac:dyDescent="0.2">
      <c r="A24" s="29" t="s">
        <v>146</v>
      </c>
      <c r="B24" s="27"/>
      <c r="C24" s="27"/>
      <c r="D24" s="27"/>
      <c r="E24" s="27"/>
      <c r="F24" s="27"/>
      <c r="G24" s="28"/>
    </row>
    <row r="25" spans="1:7" x14ac:dyDescent="0.2">
      <c r="A25" s="32" t="s">
        <v>51</v>
      </c>
      <c r="B25" s="29" t="s">
        <v>57</v>
      </c>
      <c r="C25" s="27"/>
      <c r="D25" s="27"/>
      <c r="E25" s="27"/>
      <c r="F25" s="28"/>
      <c r="G25" s="30" t="s">
        <v>56</v>
      </c>
    </row>
    <row r="26" spans="1:7" ht="20.399999999999999" x14ac:dyDescent="0.2">
      <c r="A26" s="33"/>
      <c r="B26" s="2" t="s">
        <v>52</v>
      </c>
      <c r="C26" s="2" t="s">
        <v>117</v>
      </c>
      <c r="D26" s="2" t="s">
        <v>53</v>
      </c>
      <c r="E26" s="2" t="s">
        <v>54</v>
      </c>
      <c r="F26" s="2" t="s">
        <v>55</v>
      </c>
      <c r="G26" s="31"/>
    </row>
    <row r="27" spans="1:7" x14ac:dyDescent="0.2">
      <c r="A27" s="34"/>
      <c r="B27" s="3">
        <v>1</v>
      </c>
      <c r="C27" s="3">
        <v>2</v>
      </c>
      <c r="D27" s="3" t="s">
        <v>118</v>
      </c>
      <c r="E27" s="3">
        <v>4</v>
      </c>
      <c r="F27" s="3">
        <v>5</v>
      </c>
      <c r="G27" s="3" t="s">
        <v>119</v>
      </c>
    </row>
    <row r="28" spans="1:7" x14ac:dyDescent="0.2">
      <c r="A28" s="24" t="s">
        <v>8</v>
      </c>
      <c r="B28" s="5">
        <v>0</v>
      </c>
      <c r="C28" s="5">
        <v>0</v>
      </c>
      <c r="D28" s="5">
        <f>B28+C28</f>
        <v>0</v>
      </c>
      <c r="E28" s="5">
        <v>0</v>
      </c>
      <c r="F28" s="5">
        <v>0</v>
      </c>
      <c r="G28" s="5">
        <f>D28-E28</f>
        <v>0</v>
      </c>
    </row>
    <row r="29" spans="1:7" x14ac:dyDescent="0.2">
      <c r="A29" s="24" t="s">
        <v>9</v>
      </c>
      <c r="B29" s="5">
        <v>0</v>
      </c>
      <c r="C29" s="5">
        <v>0</v>
      </c>
      <c r="D29" s="5">
        <f t="shared" ref="D29:D31" si="17">B29+C29</f>
        <v>0</v>
      </c>
      <c r="E29" s="5">
        <v>0</v>
      </c>
      <c r="F29" s="5">
        <v>0</v>
      </c>
      <c r="G29" s="5">
        <f t="shared" ref="G29:G31" si="18">D29-E29</f>
        <v>0</v>
      </c>
    </row>
    <row r="30" spans="1:7" x14ac:dyDescent="0.2">
      <c r="A30" s="24" t="s">
        <v>10</v>
      </c>
      <c r="B30" s="5">
        <v>0</v>
      </c>
      <c r="C30" s="5">
        <v>0</v>
      </c>
      <c r="D30" s="5">
        <f t="shared" si="17"/>
        <v>0</v>
      </c>
      <c r="E30" s="5">
        <v>0</v>
      </c>
      <c r="F30" s="5">
        <v>0</v>
      </c>
      <c r="G30" s="5">
        <f t="shared" si="18"/>
        <v>0</v>
      </c>
    </row>
    <row r="31" spans="1:7" x14ac:dyDescent="0.2">
      <c r="A31" s="24" t="s">
        <v>121</v>
      </c>
      <c r="B31" s="5">
        <v>0</v>
      </c>
      <c r="C31" s="5">
        <v>0</v>
      </c>
      <c r="D31" s="5">
        <f t="shared" si="17"/>
        <v>0</v>
      </c>
      <c r="E31" s="5">
        <v>0</v>
      </c>
      <c r="F31" s="5">
        <v>0</v>
      </c>
      <c r="G31" s="5">
        <f t="shared" si="18"/>
        <v>0</v>
      </c>
    </row>
    <row r="32" spans="1:7" x14ac:dyDescent="0.2">
      <c r="A32" s="11" t="s">
        <v>50</v>
      </c>
      <c r="B32" s="17">
        <f t="shared" ref="B32:G32" si="19">SUM(B28:B31)</f>
        <v>0</v>
      </c>
      <c r="C32" s="17">
        <f t="shared" si="19"/>
        <v>0</v>
      </c>
      <c r="D32" s="17">
        <f t="shared" si="19"/>
        <v>0</v>
      </c>
      <c r="E32" s="17">
        <f t="shared" si="19"/>
        <v>0</v>
      </c>
      <c r="F32" s="17">
        <f t="shared" si="19"/>
        <v>0</v>
      </c>
      <c r="G32" s="17">
        <f t="shared" si="19"/>
        <v>0</v>
      </c>
    </row>
    <row r="35" spans="1:7" ht="45" customHeight="1" x14ac:dyDescent="0.2">
      <c r="A35" s="29" t="s">
        <v>147</v>
      </c>
      <c r="B35" s="27"/>
      <c r="C35" s="27"/>
      <c r="D35" s="27"/>
      <c r="E35" s="27"/>
      <c r="F35" s="27"/>
      <c r="G35" s="28"/>
    </row>
    <row r="36" spans="1:7" x14ac:dyDescent="0.2">
      <c r="A36" s="32" t="s">
        <v>51</v>
      </c>
      <c r="B36" s="29" t="s">
        <v>57</v>
      </c>
      <c r="C36" s="27"/>
      <c r="D36" s="27"/>
      <c r="E36" s="27"/>
      <c r="F36" s="28"/>
      <c r="G36" s="30" t="s">
        <v>56</v>
      </c>
    </row>
    <row r="37" spans="1:7" ht="20.399999999999999" x14ac:dyDescent="0.2">
      <c r="A37" s="33"/>
      <c r="B37" s="2" t="s">
        <v>52</v>
      </c>
      <c r="C37" s="2" t="s">
        <v>117</v>
      </c>
      <c r="D37" s="2" t="s">
        <v>53</v>
      </c>
      <c r="E37" s="2" t="s">
        <v>54</v>
      </c>
      <c r="F37" s="2" t="s">
        <v>55</v>
      </c>
      <c r="G37" s="31"/>
    </row>
    <row r="38" spans="1:7" x14ac:dyDescent="0.2">
      <c r="A38" s="34"/>
      <c r="B38" s="3">
        <v>1</v>
      </c>
      <c r="C38" s="3">
        <v>2</v>
      </c>
      <c r="D38" s="3" t="s">
        <v>118</v>
      </c>
      <c r="E38" s="3">
        <v>4</v>
      </c>
      <c r="F38" s="3">
        <v>5</v>
      </c>
      <c r="G38" s="3" t="s">
        <v>119</v>
      </c>
    </row>
    <row r="39" spans="1:7" x14ac:dyDescent="0.2">
      <c r="A39" s="25" t="s">
        <v>12</v>
      </c>
      <c r="B39" s="5">
        <v>11549886.560000001</v>
      </c>
      <c r="C39" s="5">
        <v>1794585.22</v>
      </c>
      <c r="D39" s="5">
        <f t="shared" ref="D39:D45" si="20">B39+C39</f>
        <v>13344471.780000001</v>
      </c>
      <c r="E39" s="5">
        <v>12228493.16</v>
      </c>
      <c r="F39" s="5">
        <v>12228493.16</v>
      </c>
      <c r="G39" s="5">
        <f t="shared" ref="G39:G45" si="21">D39-E39</f>
        <v>1115978.620000001</v>
      </c>
    </row>
    <row r="40" spans="1:7" x14ac:dyDescent="0.2">
      <c r="A40" s="25" t="s">
        <v>11</v>
      </c>
      <c r="B40" s="5">
        <v>0</v>
      </c>
      <c r="C40" s="5">
        <v>0</v>
      </c>
      <c r="D40" s="5">
        <f t="shared" si="20"/>
        <v>0</v>
      </c>
      <c r="E40" s="5">
        <v>0</v>
      </c>
      <c r="F40" s="5">
        <v>0</v>
      </c>
      <c r="G40" s="5">
        <f t="shared" si="21"/>
        <v>0</v>
      </c>
    </row>
    <row r="41" spans="1:7" ht="20.399999999999999" x14ac:dyDescent="0.2">
      <c r="A41" s="25" t="s">
        <v>13</v>
      </c>
      <c r="B41" s="5">
        <v>0</v>
      </c>
      <c r="C41" s="5">
        <v>0</v>
      </c>
      <c r="D41" s="5">
        <f t="shared" si="20"/>
        <v>0</v>
      </c>
      <c r="E41" s="5">
        <v>0</v>
      </c>
      <c r="F41" s="5">
        <v>0</v>
      </c>
      <c r="G41" s="5">
        <f t="shared" si="21"/>
        <v>0</v>
      </c>
    </row>
    <row r="42" spans="1:7" x14ac:dyDescent="0.2">
      <c r="A42" s="25" t="s">
        <v>25</v>
      </c>
      <c r="B42" s="5">
        <v>0</v>
      </c>
      <c r="C42" s="5">
        <v>0</v>
      </c>
      <c r="D42" s="5">
        <f t="shared" si="20"/>
        <v>0</v>
      </c>
      <c r="E42" s="5">
        <v>0</v>
      </c>
      <c r="F42" s="5">
        <v>0</v>
      </c>
      <c r="G42" s="5">
        <f t="shared" si="21"/>
        <v>0</v>
      </c>
    </row>
    <row r="43" spans="1:7" ht="11.25" customHeight="1" x14ac:dyDescent="0.2">
      <c r="A43" s="25" t="s">
        <v>26</v>
      </c>
      <c r="B43" s="5">
        <v>0</v>
      </c>
      <c r="C43" s="5">
        <v>0</v>
      </c>
      <c r="D43" s="5">
        <f t="shared" si="20"/>
        <v>0</v>
      </c>
      <c r="E43" s="5">
        <v>0</v>
      </c>
      <c r="F43" s="5">
        <v>0</v>
      </c>
      <c r="G43" s="5">
        <f t="shared" si="21"/>
        <v>0</v>
      </c>
    </row>
    <row r="44" spans="1:7" x14ac:dyDescent="0.2">
      <c r="A44" s="25" t="s">
        <v>128</v>
      </c>
      <c r="B44" s="5">
        <v>0</v>
      </c>
      <c r="C44" s="5">
        <v>0</v>
      </c>
      <c r="D44" s="5">
        <f t="shared" si="20"/>
        <v>0</v>
      </c>
      <c r="E44" s="5">
        <v>0</v>
      </c>
      <c r="F44" s="5">
        <v>0</v>
      </c>
      <c r="G44" s="5">
        <f t="shared" si="21"/>
        <v>0</v>
      </c>
    </row>
    <row r="45" spans="1:7" x14ac:dyDescent="0.2">
      <c r="A45" s="25" t="s">
        <v>14</v>
      </c>
      <c r="B45" s="5">
        <v>0</v>
      </c>
      <c r="C45" s="5">
        <v>0</v>
      </c>
      <c r="D45" s="5">
        <f t="shared" si="20"/>
        <v>0</v>
      </c>
      <c r="E45" s="5">
        <v>0</v>
      </c>
      <c r="F45" s="5">
        <v>0</v>
      </c>
      <c r="G45" s="5">
        <f t="shared" si="21"/>
        <v>0</v>
      </c>
    </row>
    <row r="46" spans="1:7" x14ac:dyDescent="0.2">
      <c r="A46" s="11" t="s">
        <v>50</v>
      </c>
      <c r="B46" s="17">
        <f t="shared" ref="B46:G46" si="22">SUM(B39:B45)</f>
        <v>11549886.560000001</v>
      </c>
      <c r="C46" s="17">
        <f t="shared" si="22"/>
        <v>1794585.22</v>
      </c>
      <c r="D46" s="17">
        <f t="shared" si="22"/>
        <v>13344471.780000001</v>
      </c>
      <c r="E46" s="17">
        <f t="shared" si="22"/>
        <v>12228493.16</v>
      </c>
      <c r="F46" s="17">
        <f t="shared" si="22"/>
        <v>12228493.16</v>
      </c>
      <c r="G46" s="17">
        <f t="shared" si="22"/>
        <v>1115978.620000001</v>
      </c>
    </row>
    <row r="48" spans="1:7" x14ac:dyDescent="0.2">
      <c r="A48" s="1" t="s">
        <v>120</v>
      </c>
    </row>
  </sheetData>
  <sheetProtection formatCells="0" formatColumns="0" formatRows="0" insertRows="0" deleteRows="0" autoFilter="0"/>
  <mergeCells count="12">
    <mergeCell ref="B36:F36"/>
    <mergeCell ref="G36:G37"/>
    <mergeCell ref="B25:F25"/>
    <mergeCell ref="G25:G26"/>
    <mergeCell ref="A35:G35"/>
    <mergeCell ref="A25:A27"/>
    <mergeCell ref="A36:A38"/>
    <mergeCell ref="B2:F2"/>
    <mergeCell ref="G2:G3"/>
    <mergeCell ref="A1:G1"/>
    <mergeCell ref="A24:G24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10" workbookViewId="0">
      <selection activeCell="A40" sqref="A40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29" t="s">
        <v>148</v>
      </c>
      <c r="B1" s="27"/>
      <c r="C1" s="27"/>
      <c r="D1" s="27"/>
      <c r="E1" s="27"/>
      <c r="F1" s="27"/>
      <c r="G1" s="28"/>
    </row>
    <row r="2" spans="1:7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7" ht="24.9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7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8" t="s">
        <v>15</v>
      </c>
      <c r="B5" s="14">
        <f t="shared" ref="B5:G5" si="0">SUM(B6:B13)</f>
        <v>5493804.25</v>
      </c>
      <c r="C5" s="14">
        <f t="shared" si="0"/>
        <v>1253767.2999999998</v>
      </c>
      <c r="D5" s="14">
        <f t="shared" si="0"/>
        <v>6747571.5499999989</v>
      </c>
      <c r="E5" s="14">
        <f t="shared" si="0"/>
        <v>6074202.6400000006</v>
      </c>
      <c r="F5" s="14">
        <f t="shared" si="0"/>
        <v>6074202.6400000006</v>
      </c>
      <c r="G5" s="14">
        <f t="shared" si="0"/>
        <v>673368.90999999945</v>
      </c>
    </row>
    <row r="6" spans="1:7" x14ac:dyDescent="0.2">
      <c r="A6" s="26" t="s">
        <v>40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26" t="s">
        <v>16</v>
      </c>
      <c r="B7" s="5">
        <v>1263155.8400000001</v>
      </c>
      <c r="C7" s="5">
        <v>-57356.62</v>
      </c>
      <c r="D7" s="5">
        <f t="shared" ref="D7:D13" si="1">B7+C7</f>
        <v>1205799.22</v>
      </c>
      <c r="E7" s="5">
        <v>1090088.82</v>
      </c>
      <c r="F7" s="5">
        <v>1090088.82</v>
      </c>
      <c r="G7" s="5">
        <f t="shared" ref="G7:G13" si="2">D7-E7</f>
        <v>115710.39999999991</v>
      </c>
    </row>
    <row r="8" spans="1:7" x14ac:dyDescent="0.2">
      <c r="A8" s="26" t="s">
        <v>122</v>
      </c>
      <c r="B8" s="5">
        <v>1492201.55</v>
      </c>
      <c r="C8" s="5">
        <v>1341241.9099999999</v>
      </c>
      <c r="D8" s="5">
        <f t="shared" si="1"/>
        <v>2833443.46</v>
      </c>
      <c r="E8" s="5">
        <v>2618517.66</v>
      </c>
      <c r="F8" s="5">
        <v>2618517.66</v>
      </c>
      <c r="G8" s="5">
        <f t="shared" si="2"/>
        <v>214925.79999999981</v>
      </c>
    </row>
    <row r="9" spans="1:7" x14ac:dyDescent="0.2">
      <c r="A9" s="26" t="s">
        <v>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6" t="s">
        <v>22</v>
      </c>
      <c r="B10" s="5">
        <v>1411502.63</v>
      </c>
      <c r="C10" s="5">
        <v>26637.97</v>
      </c>
      <c r="D10" s="5">
        <f t="shared" si="1"/>
        <v>1438140.5999999999</v>
      </c>
      <c r="E10" s="5">
        <v>1220988.8700000001</v>
      </c>
      <c r="F10" s="5">
        <v>1220988.8700000001</v>
      </c>
      <c r="G10" s="5">
        <f t="shared" si="2"/>
        <v>217151.72999999975</v>
      </c>
    </row>
    <row r="11" spans="1:7" x14ac:dyDescent="0.2">
      <c r="A11" s="26" t="s">
        <v>17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6" t="s">
        <v>41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6" t="s">
        <v>18</v>
      </c>
      <c r="B13" s="5">
        <v>1326944.23</v>
      </c>
      <c r="C13" s="5">
        <v>-56755.96</v>
      </c>
      <c r="D13" s="5">
        <f t="shared" si="1"/>
        <v>1270188.27</v>
      </c>
      <c r="E13" s="5">
        <v>1144607.29</v>
      </c>
      <c r="F13" s="5">
        <v>1144607.29</v>
      </c>
      <c r="G13" s="5">
        <f t="shared" si="2"/>
        <v>125580.97999999998</v>
      </c>
    </row>
    <row r="14" spans="1:7" x14ac:dyDescent="0.2">
      <c r="A14" s="8" t="s">
        <v>19</v>
      </c>
      <c r="B14" s="14">
        <f t="shared" ref="B14:G14" si="3">SUM(B15:B21)</f>
        <v>6056082.3100000005</v>
      </c>
      <c r="C14" s="14">
        <f t="shared" si="3"/>
        <v>540817.92000000004</v>
      </c>
      <c r="D14" s="14">
        <f t="shared" si="3"/>
        <v>6596900.2300000004</v>
      </c>
      <c r="E14" s="14">
        <f t="shared" si="3"/>
        <v>6154290.5199999996</v>
      </c>
      <c r="F14" s="14">
        <f t="shared" si="3"/>
        <v>6154290.5199999996</v>
      </c>
      <c r="G14" s="14">
        <f t="shared" si="3"/>
        <v>442609.7100000002</v>
      </c>
    </row>
    <row r="15" spans="1:7" x14ac:dyDescent="0.2">
      <c r="A15" s="26" t="s">
        <v>42</v>
      </c>
      <c r="B15" s="5">
        <v>0</v>
      </c>
      <c r="C15" s="5">
        <v>0</v>
      </c>
      <c r="D15" s="5">
        <f>B15+C15</f>
        <v>0</v>
      </c>
      <c r="E15" s="5">
        <v>0</v>
      </c>
      <c r="F15" s="5">
        <v>0</v>
      </c>
      <c r="G15" s="5">
        <f t="shared" ref="G15:G21" si="4">D15-E15</f>
        <v>0</v>
      </c>
    </row>
    <row r="16" spans="1:7" x14ac:dyDescent="0.2">
      <c r="A16" s="26" t="s">
        <v>27</v>
      </c>
      <c r="B16" s="5">
        <v>0</v>
      </c>
      <c r="C16" s="5">
        <v>0</v>
      </c>
      <c r="D16" s="5">
        <f t="shared" ref="D16:D21" si="5">B16+C16</f>
        <v>0</v>
      </c>
      <c r="E16" s="5">
        <v>0</v>
      </c>
      <c r="F16" s="5">
        <v>0</v>
      </c>
      <c r="G16" s="5">
        <f t="shared" si="4"/>
        <v>0</v>
      </c>
    </row>
    <row r="17" spans="1:7" x14ac:dyDescent="0.2">
      <c r="A17" s="26" t="s">
        <v>20</v>
      </c>
      <c r="B17" s="5">
        <v>657723.57999999996</v>
      </c>
      <c r="C17" s="5">
        <v>26384.47</v>
      </c>
      <c r="D17" s="5">
        <f t="shared" si="5"/>
        <v>684108.04999999993</v>
      </c>
      <c r="E17" s="5">
        <v>635260.98</v>
      </c>
      <c r="F17" s="5">
        <v>635260.98</v>
      </c>
      <c r="G17" s="5">
        <f t="shared" si="4"/>
        <v>48847.069999999949</v>
      </c>
    </row>
    <row r="18" spans="1:7" x14ac:dyDescent="0.2">
      <c r="A18" s="26" t="s">
        <v>43</v>
      </c>
      <c r="B18" s="5">
        <v>55000</v>
      </c>
      <c r="C18" s="5">
        <v>20570.04</v>
      </c>
      <c r="D18" s="5">
        <f t="shared" si="5"/>
        <v>75570.040000000008</v>
      </c>
      <c r="E18" s="5">
        <v>74423.12</v>
      </c>
      <c r="F18" s="5">
        <v>74423.12</v>
      </c>
      <c r="G18" s="5">
        <f t="shared" si="4"/>
        <v>1146.9200000000128</v>
      </c>
    </row>
    <row r="19" spans="1:7" x14ac:dyDescent="0.2">
      <c r="A19" s="26" t="s">
        <v>44</v>
      </c>
      <c r="B19" s="5">
        <v>3153879.07</v>
      </c>
      <c r="C19" s="5">
        <v>235742.06</v>
      </c>
      <c r="D19" s="5">
        <f t="shared" si="5"/>
        <v>3389621.13</v>
      </c>
      <c r="E19" s="5">
        <v>3149436.1</v>
      </c>
      <c r="F19" s="5">
        <v>3149436.1</v>
      </c>
      <c r="G19" s="5">
        <f t="shared" si="4"/>
        <v>240185.0299999998</v>
      </c>
    </row>
    <row r="20" spans="1:7" x14ac:dyDescent="0.2">
      <c r="A20" s="26" t="s">
        <v>45</v>
      </c>
      <c r="B20" s="5">
        <v>2189479.66</v>
      </c>
      <c r="C20" s="5">
        <v>258121.35</v>
      </c>
      <c r="D20" s="5">
        <f t="shared" si="5"/>
        <v>2447601.0100000002</v>
      </c>
      <c r="E20" s="5">
        <v>2295170.3199999998</v>
      </c>
      <c r="F20" s="5">
        <v>2295170.3199999998</v>
      </c>
      <c r="G20" s="5">
        <f t="shared" si="4"/>
        <v>152430.69000000041</v>
      </c>
    </row>
    <row r="21" spans="1:7" x14ac:dyDescent="0.2">
      <c r="A21" s="26" t="s">
        <v>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8" t="s">
        <v>46</v>
      </c>
      <c r="B22" s="14">
        <f t="shared" ref="B22:G22" si="6">SUM(B23:B31)</f>
        <v>0</v>
      </c>
      <c r="C22" s="14">
        <f t="shared" si="6"/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</row>
    <row r="23" spans="1:7" x14ac:dyDescent="0.2">
      <c r="A23" s="26" t="s">
        <v>28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ref="G23:G31" si="7">D23-E23</f>
        <v>0</v>
      </c>
    </row>
    <row r="24" spans="1:7" x14ac:dyDescent="0.2">
      <c r="A24" s="26" t="s">
        <v>23</v>
      </c>
      <c r="B24" s="5">
        <v>0</v>
      </c>
      <c r="C24" s="5">
        <v>0</v>
      </c>
      <c r="D24" s="5">
        <f t="shared" ref="D24:D31" si="8">B24+C24</f>
        <v>0</v>
      </c>
      <c r="E24" s="5">
        <v>0</v>
      </c>
      <c r="F24" s="5">
        <v>0</v>
      </c>
      <c r="G24" s="5">
        <f t="shared" si="7"/>
        <v>0</v>
      </c>
    </row>
    <row r="25" spans="1:7" x14ac:dyDescent="0.2">
      <c r="A25" s="26" t="s">
        <v>29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26" t="s">
        <v>47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26" t="s">
        <v>21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6" t="s">
        <v>5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6" t="s">
        <v>6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6" t="s">
        <v>48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6" t="s">
        <v>30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8" t="s">
        <v>31</v>
      </c>
      <c r="B32" s="14">
        <f t="shared" ref="B32:G32" si="9">SUM(B33:B36)</f>
        <v>0</v>
      </c>
      <c r="C32" s="14">
        <f t="shared" si="9"/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</row>
    <row r="33" spans="1:7" x14ac:dyDescent="0.2">
      <c r="A33" s="26" t="s">
        <v>49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 t="shared" ref="G33:G36" si="10">D33-E33</f>
        <v>0</v>
      </c>
    </row>
    <row r="34" spans="1:7" ht="11.25" customHeight="1" x14ac:dyDescent="0.2">
      <c r="A34" s="26" t="s">
        <v>24</v>
      </c>
      <c r="B34" s="5">
        <v>0</v>
      </c>
      <c r="C34" s="5">
        <v>0</v>
      </c>
      <c r="D34" s="5">
        <f t="shared" ref="D34:D36" si="11">B34+C34</f>
        <v>0</v>
      </c>
      <c r="E34" s="5">
        <v>0</v>
      </c>
      <c r="F34" s="5">
        <v>0</v>
      </c>
      <c r="G34" s="5">
        <f t="shared" si="10"/>
        <v>0</v>
      </c>
    </row>
    <row r="35" spans="1:7" x14ac:dyDescent="0.2">
      <c r="A35" s="26" t="s">
        <v>32</v>
      </c>
      <c r="B35" s="5">
        <v>0</v>
      </c>
      <c r="C35" s="5">
        <v>0</v>
      </c>
      <c r="D35" s="5">
        <f t="shared" si="11"/>
        <v>0</v>
      </c>
      <c r="E35" s="5">
        <v>0</v>
      </c>
      <c r="F35" s="5">
        <v>0</v>
      </c>
      <c r="G35" s="5">
        <f t="shared" si="10"/>
        <v>0</v>
      </c>
    </row>
    <row r="36" spans="1:7" x14ac:dyDescent="0.2">
      <c r="A36" s="26" t="s">
        <v>7</v>
      </c>
      <c r="B36" s="5">
        <v>0</v>
      </c>
      <c r="C36" s="5">
        <v>0</v>
      </c>
      <c r="D36" s="5">
        <f t="shared" si="11"/>
        <v>0</v>
      </c>
      <c r="E36" s="5">
        <v>0</v>
      </c>
      <c r="F36" s="5">
        <v>0</v>
      </c>
      <c r="G36" s="5">
        <f t="shared" si="10"/>
        <v>0</v>
      </c>
    </row>
    <row r="37" spans="1:7" x14ac:dyDescent="0.2">
      <c r="A37" s="11" t="s">
        <v>50</v>
      </c>
      <c r="B37" s="17">
        <f t="shared" ref="B37:G37" si="12">SUM(B32+B22+B14+B5)</f>
        <v>11549886.560000001</v>
      </c>
      <c r="C37" s="17">
        <f t="shared" si="12"/>
        <v>1794585.2199999997</v>
      </c>
      <c r="D37" s="17">
        <f t="shared" si="12"/>
        <v>13344471.779999999</v>
      </c>
      <c r="E37" s="17">
        <f t="shared" si="12"/>
        <v>12228493.16</v>
      </c>
      <c r="F37" s="17">
        <f t="shared" si="12"/>
        <v>12228493.16</v>
      </c>
      <c r="G37" s="17">
        <f t="shared" si="12"/>
        <v>1115978.6199999996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2018-07-14T22:21:14Z</cp:lastPrinted>
  <dcterms:created xsi:type="dcterms:W3CDTF">2014-02-10T03:37:14Z</dcterms:created>
  <dcterms:modified xsi:type="dcterms:W3CDTF">2024-02-02T19:48:49Z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